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4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<sst xmlns="http://schemas.openxmlformats.org/spreadsheetml/2006/main" count="34" uniqueCount="17">
  <si>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Ohm</t>
  </si>
  <si>
    <t>Verlies 50m</t>
  </si>
  <si>
    <t>U drop 35A</t>
  </si>
  <si>
    <t>Diameter mm²</t>
  </si>
  <si>
    <t>U drop 25A</t>
  </si>
  <si>
    <t>U drop 6A</t>
  </si>
  <si>
    <t>Lengte /mm²</t>
  </si>
  <si>
    <t>Vertikaal kabellengte, Horizontaal Kabeldiameter</t>
  </si>
  <si>
    <t>Resultaat spanningsval in Volt</t>
  </si>
  <si>
    <t>Spanningsverlies bij 6A</t>
  </si>
  <si>
    <t>Spanningsverlies bij 20A</t>
  </si>
  <si>
    <t>Spanningsverlies bij 30A</t>
  </si>
  <si>
    <t>Spanningsverlies bij 35A</t>
  </si>
  <si>
    <t>Spanningsverlies bij 25A</t>
  </si>
  <si>
    <t>Spanningsverlies bij 40A</t>
  </si>
  <si>
    <t>Gebruikte formule:  ((0,0175*$A14)/B$13)*6</t>
  </si>
  <si>
    <t>Spanningsverlies bij 80A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</si>
</sst>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61">
      <selection activeCell="H92" sqref="H92"/>
    </sheetView>
  </sheetViews>
  <sheetFormatPr defaultColWidth="9.140625" defaultRowHeight="12.75"/>
  <cols>
    <col min="1" max="1" width="12.140625" style="1" customWidth="1"/>
    <col min="2" max="2" width="12.7109375" style="1" bestFit="1" customWidth="1"/>
    <col min="3" max="3" width="12.00390625" style="1" bestFit="1" customWidth="1"/>
    <col min="4" max="5" width="12.00390625" style="1" customWidth="1"/>
    <col min="6" max="6" width="12.00390625" style="1" bestFit="1" customWidth="1"/>
    <col min="7" max="7" width="10.28125" style="0" bestFit="1" customWidth="1"/>
    <col min="8" max="8" width="9.28125" style="0" bestFit="1" customWidth="1"/>
  </cols>
  <sheetData>
    <row r="1" spans="1:8" ht="12.75">
      <c r="A1" s="2" t="s">
        <v>1</v>
      </c>
      <c r="B1" s="2" t="s">
        <v>3</v>
      </c>
      <c r="C1" s="2" t="s">
        <v>0</v>
      </c>
      <c r="D1" s="5" t="s">
        <v>5</v>
      </c>
      <c r="E1" s="2" t="s">
        <v>4</v>
      </c>
      <c r="F1" s="2" t="s">
        <v>2</v>
      </c>
      <c r="G1" s="5"/>
      <c r="H1" s="5"/>
    </row>
    <row r="2" spans="1:8" ht="12.75">
      <c r="A2" s="2">
        <f>0.0175*50</f>
        <v>0.8750000000000001</v>
      </c>
      <c r="B2" s="2">
        <v>6</v>
      </c>
      <c r="C2" s="3">
        <f>SUM(A2/B2)</f>
        <v>0.14583333333333334</v>
      </c>
      <c r="D2" s="4">
        <f>SUM($C2*6)</f>
        <v>0.875</v>
      </c>
      <c r="E2" s="4">
        <f aca="true" t="shared" si="0" ref="E2:E8">SUM($C2*25)</f>
        <v>3.6458333333333335</v>
      </c>
      <c r="F2" s="4">
        <f>SUM($C2*35)</f>
        <v>5.104166666666667</v>
      </c>
      <c r="G2" s="4"/>
      <c r="H2" s="4"/>
    </row>
    <row r="3" spans="1:8" ht="12.75">
      <c r="A3" s="2">
        <f aca="true" t="shared" si="1" ref="A3:A8">0.0175*50</f>
        <v>0.8750000000000001</v>
      </c>
      <c r="B3" s="2">
        <v>10</v>
      </c>
      <c r="C3" s="3">
        <f aca="true" t="shared" si="2" ref="C3:C8">SUM(A3/B3)</f>
        <v>0.08750000000000001</v>
      </c>
      <c r="D3" s="4">
        <f aca="true" t="shared" si="3" ref="D3:D8">SUM($C3*6)</f>
        <v>0.525</v>
      </c>
      <c r="E3" s="4">
        <f t="shared" si="0"/>
        <v>2.1875</v>
      </c>
      <c r="F3" s="4">
        <f aca="true" t="shared" si="4" ref="F3:F8">SUM($C3*35)</f>
        <v>3.0625000000000004</v>
      </c>
      <c r="G3" s="4"/>
      <c r="H3" s="4"/>
    </row>
    <row r="4" spans="1:8" ht="12.75">
      <c r="A4" s="2">
        <f t="shared" si="1"/>
        <v>0.8750000000000001</v>
      </c>
      <c r="B4" s="2">
        <v>16</v>
      </c>
      <c r="C4" s="3">
        <f t="shared" si="2"/>
        <v>0.05468750000000001</v>
      </c>
      <c r="D4" s="4">
        <f t="shared" si="3"/>
        <v>0.32812500000000006</v>
      </c>
      <c r="E4" s="4">
        <f t="shared" si="0"/>
        <v>1.3671875000000002</v>
      </c>
      <c r="F4" s="4">
        <f t="shared" si="4"/>
        <v>1.9140625000000002</v>
      </c>
      <c r="G4" s="4"/>
      <c r="H4" s="4"/>
    </row>
    <row r="5" spans="1:8" ht="12.75">
      <c r="A5" s="2">
        <f t="shared" si="1"/>
        <v>0.8750000000000001</v>
      </c>
      <c r="B5" s="2">
        <v>25</v>
      </c>
      <c r="C5" s="3">
        <f t="shared" si="2"/>
        <v>0.035</v>
      </c>
      <c r="D5" s="4">
        <f t="shared" si="3"/>
        <v>0.21000000000000002</v>
      </c>
      <c r="E5" s="4">
        <f t="shared" si="0"/>
        <v>0.8750000000000001</v>
      </c>
      <c r="F5" s="4">
        <f t="shared" si="4"/>
        <v>1.225</v>
      </c>
      <c r="G5" s="4"/>
      <c r="H5" s="4"/>
    </row>
    <row r="6" spans="1:8" ht="12.75">
      <c r="A6" s="2">
        <f t="shared" si="1"/>
        <v>0.8750000000000001</v>
      </c>
      <c r="B6" s="2">
        <v>32</v>
      </c>
      <c r="C6" s="3">
        <f t="shared" si="2"/>
        <v>0.027343750000000003</v>
      </c>
      <c r="D6" s="4">
        <f t="shared" si="3"/>
        <v>0.16406250000000003</v>
      </c>
      <c r="E6" s="4">
        <f t="shared" si="0"/>
        <v>0.6835937500000001</v>
      </c>
      <c r="F6" s="4">
        <f t="shared" si="4"/>
        <v>0.9570312500000001</v>
      </c>
      <c r="G6" s="4"/>
      <c r="H6" s="4"/>
    </row>
    <row r="7" spans="1:8" ht="12.75">
      <c r="A7" s="2">
        <f t="shared" si="1"/>
        <v>0.8750000000000001</v>
      </c>
      <c r="B7" s="2">
        <v>50</v>
      </c>
      <c r="C7" s="3">
        <f t="shared" si="2"/>
        <v>0.0175</v>
      </c>
      <c r="D7" s="4">
        <f t="shared" si="3"/>
        <v>0.10500000000000001</v>
      </c>
      <c r="E7" s="4">
        <f t="shared" si="0"/>
        <v>0.43750000000000006</v>
      </c>
      <c r="F7" s="4">
        <f t="shared" si="4"/>
        <v>0.6125</v>
      </c>
      <c r="G7" s="4"/>
      <c r="H7" s="4"/>
    </row>
    <row r="8" spans="1:8" ht="12.75">
      <c r="A8" s="2">
        <f t="shared" si="1"/>
        <v>0.8750000000000001</v>
      </c>
      <c r="B8" s="2">
        <v>70</v>
      </c>
      <c r="C8" s="3">
        <f t="shared" si="2"/>
        <v>0.012500000000000002</v>
      </c>
      <c r="D8" s="4">
        <f t="shared" si="3"/>
        <v>0.07500000000000001</v>
      </c>
      <c r="E8" s="4">
        <f t="shared" si="0"/>
        <v>0.31250000000000006</v>
      </c>
      <c r="F8" s="4">
        <f t="shared" si="4"/>
        <v>0.4375000000000001</v>
      </c>
      <c r="G8" s="4"/>
      <c r="H8" s="4"/>
    </row>
    <row r="11" ht="12.75">
      <c r="A11" s="6" t="s">
        <v>9</v>
      </c>
    </row>
    <row r="12" ht="12.75">
      <c r="A12" s="6" t="s">
        <v>7</v>
      </c>
    </row>
    <row r="13" spans="1:6" ht="12.75">
      <c r="A13" s="8" t="s">
        <v>6</v>
      </c>
      <c r="B13" s="8">
        <v>6</v>
      </c>
      <c r="C13" s="8">
        <v>10</v>
      </c>
      <c r="D13" s="8">
        <v>16</v>
      </c>
      <c r="E13" s="8">
        <v>25</v>
      </c>
      <c r="F13" s="8">
        <v>35</v>
      </c>
    </row>
    <row r="14" spans="1:6" ht="12.75">
      <c r="A14" s="8">
        <v>5</v>
      </c>
      <c r="B14" s="7">
        <f>SUM((0.0175*$A14)/B$13)*6</f>
        <v>0.08750000000000001</v>
      </c>
      <c r="C14" s="7">
        <f>SUM((0.0175*$A14)/C$13)*6</f>
        <v>0.052500000000000005</v>
      </c>
      <c r="D14" s="7">
        <f aca="true" t="shared" si="5" ref="D14:F20">SUM((0.0175*$A14)/D$13)*6</f>
        <v>0.0328125</v>
      </c>
      <c r="E14" s="7">
        <f t="shared" si="5"/>
        <v>0.021000000000000005</v>
      </c>
      <c r="F14" s="7">
        <f t="shared" si="5"/>
        <v>0.015</v>
      </c>
    </row>
    <row r="15" spans="1:6" ht="12.75">
      <c r="A15" s="8">
        <v>10</v>
      </c>
      <c r="B15" s="7">
        <f aca="true" t="shared" si="6" ref="B15:B20">SUM((0.0175*$A15)/B$13)*6</f>
        <v>0.17500000000000002</v>
      </c>
      <c r="C15" s="7">
        <f aca="true" t="shared" si="7" ref="C15:C20">SUM((0.0175*$A15)/C$13)*6</f>
        <v>0.10500000000000001</v>
      </c>
      <c r="D15" s="7">
        <f t="shared" si="5"/>
        <v>0.065625</v>
      </c>
      <c r="E15" s="7">
        <f t="shared" si="5"/>
        <v>0.04200000000000001</v>
      </c>
      <c r="F15" s="7">
        <f t="shared" si="5"/>
        <v>0.03</v>
      </c>
    </row>
    <row r="16" spans="1:6" ht="12.75">
      <c r="A16" s="8">
        <v>20</v>
      </c>
      <c r="B16" s="7">
        <f t="shared" si="6"/>
        <v>0.35000000000000003</v>
      </c>
      <c r="C16" s="7">
        <f t="shared" si="7"/>
        <v>0.21000000000000002</v>
      </c>
      <c r="D16" s="7">
        <f t="shared" si="5"/>
        <v>0.13125</v>
      </c>
      <c r="E16" s="7">
        <f t="shared" si="5"/>
        <v>0.08400000000000002</v>
      </c>
      <c r="F16" s="7">
        <f t="shared" si="5"/>
        <v>0.06</v>
      </c>
    </row>
    <row r="17" spans="1:6" ht="12.75">
      <c r="A17" s="8">
        <v>30</v>
      </c>
      <c r="B17" s="7">
        <f t="shared" si="6"/>
        <v>0.525</v>
      </c>
      <c r="C17" s="7">
        <f t="shared" si="7"/>
        <v>0.31500000000000006</v>
      </c>
      <c r="D17" s="7">
        <f t="shared" si="5"/>
        <v>0.19687500000000002</v>
      </c>
      <c r="E17" s="7">
        <f t="shared" si="5"/>
        <v>0.126</v>
      </c>
      <c r="F17" s="7">
        <f t="shared" si="5"/>
        <v>0.09000000000000001</v>
      </c>
    </row>
    <row r="18" spans="1:6" ht="12.75">
      <c r="A18" s="8">
        <v>40</v>
      </c>
      <c r="B18" s="7">
        <f t="shared" si="6"/>
        <v>0.7000000000000001</v>
      </c>
      <c r="C18" s="7">
        <f t="shared" si="7"/>
        <v>0.42000000000000004</v>
      </c>
      <c r="D18" s="7">
        <f t="shared" si="5"/>
        <v>0.2625</v>
      </c>
      <c r="E18" s="7">
        <f t="shared" si="5"/>
        <v>0.16800000000000004</v>
      </c>
      <c r="F18" s="7">
        <f t="shared" si="5"/>
        <v>0.12</v>
      </c>
    </row>
    <row r="19" spans="1:6" ht="12.75">
      <c r="A19" s="8">
        <v>50</v>
      </c>
      <c r="B19" s="7">
        <f t="shared" si="6"/>
        <v>0.875</v>
      </c>
      <c r="C19" s="7">
        <f t="shared" si="7"/>
        <v>0.525</v>
      </c>
      <c r="D19" s="7">
        <f t="shared" si="5"/>
        <v>0.32812500000000006</v>
      </c>
      <c r="E19" s="7">
        <f t="shared" si="5"/>
        <v>0.21000000000000002</v>
      </c>
      <c r="F19" s="7">
        <f t="shared" si="5"/>
        <v>0.15000000000000002</v>
      </c>
    </row>
    <row r="20" spans="1:6" ht="12.75">
      <c r="A20" s="8">
        <v>60</v>
      </c>
      <c r="B20" s="7">
        <f t="shared" si="6"/>
        <v>1.05</v>
      </c>
      <c r="C20" s="7">
        <f t="shared" si="7"/>
        <v>0.6300000000000001</v>
      </c>
      <c r="D20" s="7">
        <f t="shared" si="5"/>
        <v>0.39375000000000004</v>
      </c>
      <c r="E20" s="7">
        <f t="shared" si="5"/>
        <v>0.252</v>
      </c>
      <c r="F20" s="7">
        <f t="shared" si="5"/>
        <v>0.18000000000000002</v>
      </c>
    </row>
    <row r="21" ht="12.75">
      <c r="A21" s="6" t="s">
        <v>15</v>
      </c>
    </row>
    <row r="22" ht="12.75">
      <c r="A22" s="6" t="s">
        <v>8</v>
      </c>
    </row>
    <row r="25" ht="12.75">
      <c r="A25" s="6" t="s">
        <v>10</v>
      </c>
    </row>
    <row r="26" ht="12.75">
      <c r="A26" s="6" t="s">
        <v>7</v>
      </c>
    </row>
    <row r="27" spans="1:6" ht="12.75">
      <c r="A27" s="8" t="s">
        <v>6</v>
      </c>
      <c r="B27" s="8">
        <v>6</v>
      </c>
      <c r="C27" s="8">
        <v>10</v>
      </c>
      <c r="D27" s="8">
        <v>16</v>
      </c>
      <c r="E27" s="8">
        <v>25</v>
      </c>
      <c r="F27" s="8">
        <v>35</v>
      </c>
    </row>
    <row r="28" spans="1:6" ht="12.75">
      <c r="A28" s="8">
        <v>5</v>
      </c>
      <c r="B28" s="7">
        <f>SUM((0.0175*$A28)/B$13)*20</f>
        <v>0.2916666666666667</v>
      </c>
      <c r="C28" s="7">
        <f>SUM((0.0175*$A28)/C$13)*20</f>
        <v>0.17500000000000002</v>
      </c>
      <c r="D28" s="7">
        <f>SUM((0.0175*$A28)/D$13)*20</f>
        <v>0.10937500000000001</v>
      </c>
      <c r="E28" s="7">
        <f>SUM((0.0175*$A28)/E$13)*20</f>
        <v>0.07</v>
      </c>
      <c r="F28" s="7">
        <f>SUM((0.0175*$A28)/F$13)*20</f>
        <v>0.05</v>
      </c>
    </row>
    <row r="29" spans="1:6" ht="12.75">
      <c r="A29" s="8">
        <v>10</v>
      </c>
      <c r="B29" s="7">
        <f aca="true" t="shared" si="8" ref="B29:F34">SUM((0.0175*$A29)/B$13)*20</f>
        <v>0.5833333333333334</v>
      </c>
      <c r="C29" s="7">
        <f t="shared" si="8"/>
        <v>0.35000000000000003</v>
      </c>
      <c r="D29" s="7">
        <f t="shared" si="8"/>
        <v>0.21875000000000003</v>
      </c>
      <c r="E29" s="7">
        <f t="shared" si="8"/>
        <v>0.14</v>
      </c>
      <c r="F29" s="7">
        <f t="shared" si="8"/>
        <v>0.1</v>
      </c>
    </row>
    <row r="30" spans="1:6" ht="12.75">
      <c r="A30" s="8">
        <v>20</v>
      </c>
      <c r="B30" s="7">
        <f t="shared" si="8"/>
        <v>1.1666666666666667</v>
      </c>
      <c r="C30" s="7">
        <f t="shared" si="8"/>
        <v>0.7000000000000001</v>
      </c>
      <c r="D30" s="7">
        <f t="shared" si="8"/>
        <v>0.43750000000000006</v>
      </c>
      <c r="E30" s="7">
        <f t="shared" si="8"/>
        <v>0.28</v>
      </c>
      <c r="F30" s="7">
        <f t="shared" si="8"/>
        <v>0.2</v>
      </c>
    </row>
    <row r="31" spans="1:6" ht="12.75">
      <c r="A31" s="8">
        <v>30</v>
      </c>
      <c r="B31" s="7">
        <f t="shared" si="8"/>
        <v>1.7500000000000002</v>
      </c>
      <c r="C31" s="7">
        <f t="shared" si="8"/>
        <v>1.05</v>
      </c>
      <c r="D31" s="7">
        <f t="shared" si="8"/>
        <v>0.65625</v>
      </c>
      <c r="E31" s="7">
        <f t="shared" si="8"/>
        <v>0.42000000000000004</v>
      </c>
      <c r="F31" s="7">
        <f t="shared" si="8"/>
        <v>0.30000000000000004</v>
      </c>
    </row>
    <row r="32" spans="1:6" ht="12.75">
      <c r="A32" s="8">
        <v>40</v>
      </c>
      <c r="B32" s="7">
        <f t="shared" si="8"/>
        <v>2.3333333333333335</v>
      </c>
      <c r="C32" s="7">
        <f t="shared" si="8"/>
        <v>1.4000000000000001</v>
      </c>
      <c r="D32" s="7">
        <f t="shared" si="8"/>
        <v>0.8750000000000001</v>
      </c>
      <c r="E32" s="7">
        <f t="shared" si="8"/>
        <v>0.56</v>
      </c>
      <c r="F32" s="7">
        <f t="shared" si="8"/>
        <v>0.4</v>
      </c>
    </row>
    <row r="33" spans="1:6" ht="12.75">
      <c r="A33" s="8">
        <v>50</v>
      </c>
      <c r="B33" s="7">
        <f t="shared" si="8"/>
        <v>2.916666666666667</v>
      </c>
      <c r="C33" s="7">
        <f t="shared" si="8"/>
        <v>1.7500000000000002</v>
      </c>
      <c r="D33" s="7">
        <f t="shared" si="8"/>
        <v>1.0937500000000002</v>
      </c>
      <c r="E33" s="7">
        <f t="shared" si="8"/>
        <v>0.7000000000000001</v>
      </c>
      <c r="F33" s="7">
        <f t="shared" si="8"/>
        <v>0.5000000000000001</v>
      </c>
    </row>
    <row r="34" spans="1:6" ht="12.75">
      <c r="A34" s="8">
        <v>60</v>
      </c>
      <c r="B34" s="7">
        <f t="shared" si="8"/>
        <v>3.5000000000000004</v>
      </c>
      <c r="C34" s="7">
        <f t="shared" si="8"/>
        <v>2.1</v>
      </c>
      <c r="D34" s="7">
        <f t="shared" si="8"/>
        <v>1.3125</v>
      </c>
      <c r="E34" s="7">
        <f t="shared" si="8"/>
        <v>0.8400000000000001</v>
      </c>
      <c r="F34" s="7">
        <f t="shared" si="8"/>
        <v>0.6000000000000001</v>
      </c>
    </row>
    <row r="36" ht="12.75">
      <c r="A36" s="6" t="s">
        <v>8</v>
      </c>
    </row>
    <row r="38" ht="12.75">
      <c r="A38" s="6" t="s">
        <v>13</v>
      </c>
    </row>
    <row r="39" ht="12.75">
      <c r="A39" s="6" t="s">
        <v>7</v>
      </c>
    </row>
    <row r="40" spans="1:6" ht="12.75">
      <c r="A40" s="8" t="s">
        <v>6</v>
      </c>
      <c r="B40" s="8">
        <v>6</v>
      </c>
      <c r="C40" s="8">
        <v>10</v>
      </c>
      <c r="D40" s="8">
        <v>16</v>
      </c>
      <c r="E40" s="8">
        <v>25</v>
      </c>
      <c r="F40" s="8">
        <v>35</v>
      </c>
    </row>
    <row r="41" spans="1:6" ht="12.75">
      <c r="A41" s="8">
        <v>5</v>
      </c>
      <c r="B41" s="7">
        <f>SUM((0.0175*$A41)/B$13)*25</f>
        <v>0.36458333333333337</v>
      </c>
      <c r="C41" s="7">
        <f>SUM((0.0175*$A41)/C$13)*25</f>
        <v>0.21875000000000003</v>
      </c>
      <c r="D41" s="7">
        <f>SUM((0.0175*$A41)/D$13)*25</f>
        <v>0.13671875</v>
      </c>
      <c r="E41" s="7">
        <f>SUM((0.0175*$A41)/E$13)*25</f>
        <v>0.08750000000000001</v>
      </c>
      <c r="F41" s="7">
        <f>SUM((0.0175*$A41)/F$13)*25</f>
        <v>0.0625</v>
      </c>
    </row>
    <row r="42" spans="1:6" ht="12.75">
      <c r="A42" s="8">
        <v>10</v>
      </c>
      <c r="B42" s="7">
        <f aca="true" t="shared" si="9" ref="B42:F47">SUM((0.0175*$A42)/B$13)*25</f>
        <v>0.7291666666666667</v>
      </c>
      <c r="C42" s="7">
        <f t="shared" si="9"/>
        <v>0.43750000000000006</v>
      </c>
      <c r="D42" s="7">
        <f t="shared" si="9"/>
        <v>0.2734375</v>
      </c>
      <c r="E42" s="7">
        <f t="shared" si="9"/>
        <v>0.17500000000000002</v>
      </c>
      <c r="F42" s="7">
        <f t="shared" si="9"/>
        <v>0.125</v>
      </c>
    </row>
    <row r="43" spans="1:6" ht="12.75">
      <c r="A43" s="8">
        <v>20</v>
      </c>
      <c r="B43" s="7">
        <f t="shared" si="9"/>
        <v>1.4583333333333335</v>
      </c>
      <c r="C43" s="7">
        <f t="shared" si="9"/>
        <v>0.8750000000000001</v>
      </c>
      <c r="D43" s="7">
        <f t="shared" si="9"/>
        <v>0.546875</v>
      </c>
      <c r="E43" s="7">
        <f t="shared" si="9"/>
        <v>0.35000000000000003</v>
      </c>
      <c r="F43" s="7">
        <f t="shared" si="9"/>
        <v>0.25</v>
      </c>
    </row>
    <row r="44" spans="1:6" ht="12.75">
      <c r="A44" s="8">
        <v>30</v>
      </c>
      <c r="B44" s="7">
        <f t="shared" si="9"/>
        <v>2.1875</v>
      </c>
      <c r="C44" s="7">
        <f t="shared" si="9"/>
        <v>1.3125000000000002</v>
      </c>
      <c r="D44" s="7">
        <f t="shared" si="9"/>
        <v>0.8203125</v>
      </c>
      <c r="E44" s="7">
        <f t="shared" si="9"/>
        <v>0.525</v>
      </c>
      <c r="F44" s="7">
        <f t="shared" si="9"/>
        <v>0.37500000000000006</v>
      </c>
    </row>
    <row r="45" spans="1:6" ht="12.75">
      <c r="A45" s="8">
        <v>40</v>
      </c>
      <c r="B45" s="7">
        <f t="shared" si="9"/>
        <v>2.916666666666667</v>
      </c>
      <c r="C45" s="7">
        <f t="shared" si="9"/>
        <v>1.7500000000000002</v>
      </c>
      <c r="D45" s="7">
        <f t="shared" si="9"/>
        <v>1.09375</v>
      </c>
      <c r="E45" s="7">
        <f t="shared" si="9"/>
        <v>0.7000000000000001</v>
      </c>
      <c r="F45" s="7">
        <f t="shared" si="9"/>
        <v>0.5</v>
      </c>
    </row>
    <row r="46" spans="1:6" ht="12.75">
      <c r="A46" s="8">
        <v>50</v>
      </c>
      <c r="B46" s="7">
        <f t="shared" si="9"/>
        <v>3.6458333333333335</v>
      </c>
      <c r="C46" s="7">
        <f t="shared" si="9"/>
        <v>2.1875</v>
      </c>
      <c r="D46" s="7">
        <f t="shared" si="9"/>
        <v>1.3671875000000002</v>
      </c>
      <c r="E46" s="7">
        <f t="shared" si="9"/>
        <v>0.8750000000000001</v>
      </c>
      <c r="F46" s="7">
        <f t="shared" si="9"/>
        <v>0.6250000000000001</v>
      </c>
    </row>
    <row r="47" spans="1:6" ht="12.75">
      <c r="A47" s="8">
        <v>60</v>
      </c>
      <c r="B47" s="7">
        <f t="shared" si="9"/>
        <v>4.375</v>
      </c>
      <c r="C47" s="7">
        <f t="shared" si="9"/>
        <v>2.6250000000000004</v>
      </c>
      <c r="D47" s="7">
        <f t="shared" si="9"/>
        <v>1.640625</v>
      </c>
      <c r="E47" s="7">
        <f t="shared" si="9"/>
        <v>1.05</v>
      </c>
      <c r="F47" s="7">
        <f t="shared" si="9"/>
        <v>0.7500000000000001</v>
      </c>
    </row>
    <row r="49" ht="12.75">
      <c r="A49" s="6" t="s">
        <v>8</v>
      </c>
    </row>
    <row r="50" ht="12.75">
      <c r="A50" s="6"/>
    </row>
    <row r="51" ht="12.75">
      <c r="A51" s="6" t="s">
        <v>11</v>
      </c>
    </row>
    <row r="52" ht="12.75">
      <c r="A52" s="6" t="s">
        <v>7</v>
      </c>
    </row>
    <row r="53" spans="1:6" ht="12.75">
      <c r="A53" s="8" t="s">
        <v>6</v>
      </c>
      <c r="B53" s="8">
        <v>6</v>
      </c>
      <c r="C53" s="8">
        <v>10</v>
      </c>
      <c r="D53" s="8">
        <v>16</v>
      </c>
      <c r="E53" s="8">
        <v>25</v>
      </c>
      <c r="F53" s="8">
        <v>35</v>
      </c>
    </row>
    <row r="54" spans="1:6" ht="12.75">
      <c r="A54" s="8">
        <v>5</v>
      </c>
      <c r="B54" s="7">
        <f>SUM((0.0175*$A54)/B$13)*30</f>
        <v>0.43750000000000006</v>
      </c>
      <c r="C54" s="7">
        <f>SUM((0.0175*$A54)/C$13)*30</f>
        <v>0.2625</v>
      </c>
      <c r="D54" s="7">
        <f>SUM((0.0175*$A54)/D$13)*30</f>
        <v>0.16406250000000003</v>
      </c>
      <c r="E54" s="7">
        <f>SUM((0.0175*$A54)/E$13)*30</f>
        <v>0.10500000000000001</v>
      </c>
      <c r="F54" s="7">
        <f>SUM((0.0175*$A54)/F$13)*30</f>
        <v>0.075</v>
      </c>
    </row>
    <row r="55" spans="1:6" ht="12.75">
      <c r="A55" s="8">
        <v>10</v>
      </c>
      <c r="B55" s="7">
        <f aca="true" t="shared" si="10" ref="B55:F60">SUM((0.0175*$A55)/B$13)*30</f>
        <v>0.8750000000000001</v>
      </c>
      <c r="C55" s="7">
        <f t="shared" si="10"/>
        <v>0.525</v>
      </c>
      <c r="D55" s="7">
        <f t="shared" si="10"/>
        <v>0.32812500000000006</v>
      </c>
      <c r="E55" s="7">
        <f t="shared" si="10"/>
        <v>0.21000000000000002</v>
      </c>
      <c r="F55" s="7">
        <f t="shared" si="10"/>
        <v>0.15</v>
      </c>
    </row>
    <row r="56" spans="1:6" ht="12.75">
      <c r="A56" s="8">
        <v>20</v>
      </c>
      <c r="B56" s="7">
        <f t="shared" si="10"/>
        <v>1.7500000000000002</v>
      </c>
      <c r="C56" s="7">
        <f t="shared" si="10"/>
        <v>1.05</v>
      </c>
      <c r="D56" s="7">
        <f t="shared" si="10"/>
        <v>0.6562500000000001</v>
      </c>
      <c r="E56" s="7">
        <f t="shared" si="10"/>
        <v>0.42000000000000004</v>
      </c>
      <c r="F56" s="7">
        <f t="shared" si="10"/>
        <v>0.3</v>
      </c>
    </row>
    <row r="57" spans="1:6" ht="12.75">
      <c r="A57" s="8">
        <v>30</v>
      </c>
      <c r="B57" s="7">
        <f t="shared" si="10"/>
        <v>2.6250000000000004</v>
      </c>
      <c r="C57" s="7">
        <f t="shared" si="10"/>
        <v>1.5750000000000002</v>
      </c>
      <c r="D57" s="7">
        <f t="shared" si="10"/>
        <v>0.984375</v>
      </c>
      <c r="E57" s="7">
        <f t="shared" si="10"/>
        <v>0.63</v>
      </c>
      <c r="F57" s="7">
        <f t="shared" si="10"/>
        <v>0.45</v>
      </c>
    </row>
    <row r="58" spans="1:6" ht="12.75">
      <c r="A58" s="8">
        <v>40</v>
      </c>
      <c r="B58" s="7">
        <f t="shared" si="10"/>
        <v>3.5000000000000004</v>
      </c>
      <c r="C58" s="7">
        <f t="shared" si="10"/>
        <v>2.1</v>
      </c>
      <c r="D58" s="7">
        <f t="shared" si="10"/>
        <v>1.3125000000000002</v>
      </c>
      <c r="E58" s="7">
        <f t="shared" si="10"/>
        <v>0.8400000000000001</v>
      </c>
      <c r="F58" s="7">
        <f t="shared" si="10"/>
        <v>0.6</v>
      </c>
    </row>
    <row r="59" spans="1:6" ht="12.75">
      <c r="A59" s="8">
        <v>50</v>
      </c>
      <c r="B59" s="7">
        <f t="shared" si="10"/>
        <v>4.375</v>
      </c>
      <c r="C59" s="7">
        <f t="shared" si="10"/>
        <v>2.6250000000000004</v>
      </c>
      <c r="D59" s="7">
        <f t="shared" si="10"/>
        <v>1.6406250000000002</v>
      </c>
      <c r="E59" s="7">
        <f t="shared" si="10"/>
        <v>1.05</v>
      </c>
      <c r="F59" s="7">
        <f t="shared" si="10"/>
        <v>0.7500000000000001</v>
      </c>
    </row>
    <row r="60" spans="1:6" ht="12.75">
      <c r="A60" s="8">
        <v>60</v>
      </c>
      <c r="B60" s="7">
        <f t="shared" si="10"/>
        <v>5.250000000000001</v>
      </c>
      <c r="C60" s="7">
        <f t="shared" si="10"/>
        <v>3.1500000000000004</v>
      </c>
      <c r="D60" s="7">
        <f t="shared" si="10"/>
        <v>1.96875</v>
      </c>
      <c r="E60" s="7">
        <f t="shared" si="10"/>
        <v>1.26</v>
      </c>
      <c r="F60" s="7">
        <f t="shared" si="10"/>
        <v>0.9</v>
      </c>
    </row>
    <row r="62" ht="12.75">
      <c r="A62" s="6" t="s">
        <v>8</v>
      </c>
    </row>
    <row r="64" ht="12.75">
      <c r="A64" s="6" t="s">
        <v>12</v>
      </c>
    </row>
    <row r="65" ht="12.75">
      <c r="A65" s="6" t="s">
        <v>7</v>
      </c>
    </row>
    <row r="66" spans="1:6" ht="12.75">
      <c r="A66" s="8" t="s">
        <v>6</v>
      </c>
      <c r="B66" s="8">
        <v>6</v>
      </c>
      <c r="C66" s="8">
        <v>10</v>
      </c>
      <c r="D66" s="8">
        <v>16</v>
      </c>
      <c r="E66" s="8">
        <v>25</v>
      </c>
      <c r="F66" s="8">
        <v>35</v>
      </c>
    </row>
    <row r="67" spans="1:6" ht="12.75">
      <c r="A67" s="8">
        <v>5</v>
      </c>
      <c r="B67" s="7">
        <f>SUM((0.0175*$A67)/B$13)*35</f>
        <v>0.5104166666666667</v>
      </c>
      <c r="C67" s="7">
        <f>SUM((0.0175*$A67)/C$13)*35</f>
        <v>0.30625</v>
      </c>
      <c r="D67" s="7">
        <f>SUM((0.0175*$A67)/D$13)*35</f>
        <v>0.19140625000000003</v>
      </c>
      <c r="E67" s="7">
        <f>SUM((0.0175*$A67)/E$13)*35</f>
        <v>0.12250000000000001</v>
      </c>
      <c r="F67" s="7">
        <f>SUM((0.0175*$A67)/F$13)*35</f>
        <v>0.08750000000000001</v>
      </c>
    </row>
    <row r="68" spans="1:6" ht="12.75">
      <c r="A68" s="8">
        <v>10</v>
      </c>
      <c r="B68" s="7">
        <f aca="true" t="shared" si="11" ref="B68:F73">SUM((0.0175*$A68)/B$13)*35</f>
        <v>1.0208333333333335</v>
      </c>
      <c r="C68" s="7">
        <f t="shared" si="11"/>
        <v>0.6125</v>
      </c>
      <c r="D68" s="7">
        <f t="shared" si="11"/>
        <v>0.38281250000000006</v>
      </c>
      <c r="E68" s="7">
        <f t="shared" si="11"/>
        <v>0.24500000000000002</v>
      </c>
      <c r="F68" s="7">
        <f t="shared" si="11"/>
        <v>0.17500000000000002</v>
      </c>
    </row>
    <row r="69" spans="1:6" ht="12.75">
      <c r="A69" s="8">
        <v>20</v>
      </c>
      <c r="B69" s="7">
        <f t="shared" si="11"/>
        <v>2.041666666666667</v>
      </c>
      <c r="C69" s="7">
        <f t="shared" si="11"/>
        <v>1.225</v>
      </c>
      <c r="D69" s="7">
        <f t="shared" si="11"/>
        <v>0.7656250000000001</v>
      </c>
      <c r="E69" s="7">
        <f t="shared" si="11"/>
        <v>0.49000000000000005</v>
      </c>
      <c r="F69" s="7">
        <f t="shared" si="11"/>
        <v>0.35000000000000003</v>
      </c>
    </row>
    <row r="70" spans="1:6" ht="12.75">
      <c r="A70" s="8">
        <v>30</v>
      </c>
      <c r="B70" s="7">
        <f t="shared" si="11"/>
        <v>3.0625000000000004</v>
      </c>
      <c r="C70" s="7">
        <f t="shared" si="11"/>
        <v>1.8375000000000001</v>
      </c>
      <c r="D70" s="7">
        <f t="shared" si="11"/>
        <v>1.1484375</v>
      </c>
      <c r="E70" s="7">
        <f t="shared" si="11"/>
        <v>0.7350000000000001</v>
      </c>
      <c r="F70" s="7">
        <f t="shared" si="11"/>
        <v>0.525</v>
      </c>
    </row>
    <row r="71" spans="1:6" ht="12.75">
      <c r="A71" s="8">
        <v>40</v>
      </c>
      <c r="B71" s="7">
        <f t="shared" si="11"/>
        <v>4.083333333333334</v>
      </c>
      <c r="C71" s="7">
        <f t="shared" si="11"/>
        <v>2.45</v>
      </c>
      <c r="D71" s="7">
        <f t="shared" si="11"/>
        <v>1.5312500000000002</v>
      </c>
      <c r="E71" s="7">
        <f t="shared" si="11"/>
        <v>0.9800000000000001</v>
      </c>
      <c r="F71" s="7">
        <f t="shared" si="11"/>
        <v>0.7000000000000001</v>
      </c>
    </row>
    <row r="72" spans="1:6" ht="12.75">
      <c r="A72" s="8">
        <v>50</v>
      </c>
      <c r="B72" s="7">
        <f t="shared" si="11"/>
        <v>5.104166666666667</v>
      </c>
      <c r="C72" s="7">
        <f t="shared" si="11"/>
        <v>3.0625000000000004</v>
      </c>
      <c r="D72" s="7">
        <f t="shared" si="11"/>
        <v>1.9140625000000002</v>
      </c>
      <c r="E72" s="7">
        <f t="shared" si="11"/>
        <v>1.225</v>
      </c>
      <c r="F72" s="7">
        <f t="shared" si="11"/>
        <v>0.8750000000000002</v>
      </c>
    </row>
    <row r="73" spans="1:6" ht="12.75">
      <c r="A73" s="8">
        <v>60</v>
      </c>
      <c r="B73" s="7">
        <f t="shared" si="11"/>
        <v>6.125000000000001</v>
      </c>
      <c r="C73" s="7">
        <f t="shared" si="11"/>
        <v>3.6750000000000003</v>
      </c>
      <c r="D73" s="7">
        <f t="shared" si="11"/>
        <v>2.296875</v>
      </c>
      <c r="E73" s="7">
        <f t="shared" si="11"/>
        <v>1.4700000000000002</v>
      </c>
      <c r="F73" s="7">
        <f t="shared" si="11"/>
        <v>1.05</v>
      </c>
    </row>
    <row r="75" ht="12.75">
      <c r="A75" s="6" t="s">
        <v>8</v>
      </c>
    </row>
    <row r="77" ht="12.75">
      <c r="A77" s="6" t="s">
        <v>14</v>
      </c>
    </row>
    <row r="78" ht="12.75">
      <c r="A78" s="6" t="s">
        <v>7</v>
      </c>
    </row>
    <row r="79" spans="1:6" ht="12.75">
      <c r="A79" s="8" t="s">
        <v>6</v>
      </c>
      <c r="B79" s="8">
        <v>6</v>
      </c>
      <c r="C79" s="8">
        <v>10</v>
      </c>
      <c r="D79" s="8">
        <v>16</v>
      </c>
      <c r="E79" s="8">
        <v>25</v>
      </c>
      <c r="F79" s="8">
        <v>35</v>
      </c>
    </row>
    <row r="80" spans="1:6" ht="12.75">
      <c r="A80" s="8">
        <v>5</v>
      </c>
      <c r="B80" s="7">
        <f>SUM((0.0175*$A80)/B$13)*40</f>
        <v>0.5833333333333334</v>
      </c>
      <c r="C80" s="7">
        <f>SUM((0.0175*$A80)/C$13)*40</f>
        <v>0.35000000000000003</v>
      </c>
      <c r="D80" s="7">
        <f>SUM((0.0175*$A80)/D$13)*40</f>
        <v>0.21875000000000003</v>
      </c>
      <c r="E80" s="7">
        <f>SUM((0.0175*$A80)/E$13)*40</f>
        <v>0.14</v>
      </c>
      <c r="F80" s="7">
        <f>SUM((0.0175*$A80)/F$13)*40</f>
        <v>0.1</v>
      </c>
    </row>
    <row r="81" spans="1:6" ht="12.75">
      <c r="A81" s="8">
        <v>10</v>
      </c>
      <c r="B81" s="7">
        <f aca="true" t="shared" si="12" ref="B81:F86">SUM((0.0175*$A81)/B$13)*40</f>
        <v>1.1666666666666667</v>
      </c>
      <c r="C81" s="7">
        <f t="shared" si="12"/>
        <v>0.7000000000000001</v>
      </c>
      <c r="D81" s="7">
        <f t="shared" si="12"/>
        <v>0.43750000000000006</v>
      </c>
      <c r="E81" s="7">
        <f t="shared" si="12"/>
        <v>0.28</v>
      </c>
      <c r="F81" s="7">
        <f t="shared" si="12"/>
        <v>0.2</v>
      </c>
    </row>
    <row r="82" spans="1:6" ht="12.75">
      <c r="A82" s="8">
        <v>20</v>
      </c>
      <c r="B82" s="7">
        <f t="shared" si="12"/>
        <v>2.3333333333333335</v>
      </c>
      <c r="C82" s="7">
        <f t="shared" si="12"/>
        <v>1.4000000000000001</v>
      </c>
      <c r="D82" s="7">
        <f t="shared" si="12"/>
        <v>0.8750000000000001</v>
      </c>
      <c r="E82" s="7">
        <f t="shared" si="12"/>
        <v>0.56</v>
      </c>
      <c r="F82" s="7">
        <f t="shared" si="12"/>
        <v>0.4</v>
      </c>
    </row>
    <row r="83" spans="1:6" ht="12.75">
      <c r="A83" s="8">
        <v>30</v>
      </c>
      <c r="B83" s="7">
        <f t="shared" si="12"/>
        <v>3.5000000000000004</v>
      </c>
      <c r="C83" s="7">
        <f t="shared" si="12"/>
        <v>2.1</v>
      </c>
      <c r="D83" s="7">
        <f t="shared" si="12"/>
        <v>1.3125</v>
      </c>
      <c r="E83" s="7">
        <f t="shared" si="12"/>
        <v>0.8400000000000001</v>
      </c>
      <c r="F83" s="7">
        <f t="shared" si="12"/>
        <v>0.6000000000000001</v>
      </c>
    </row>
    <row r="84" spans="1:6" ht="12.75">
      <c r="A84" s="8">
        <v>40</v>
      </c>
      <c r="B84" s="7">
        <f t="shared" si="12"/>
        <v>4.666666666666667</v>
      </c>
      <c r="C84" s="7">
        <f t="shared" si="12"/>
        <v>2.8000000000000003</v>
      </c>
      <c r="D84" s="7">
        <f t="shared" si="12"/>
        <v>1.7500000000000002</v>
      </c>
      <c r="E84" s="7">
        <f t="shared" si="12"/>
        <v>1.12</v>
      </c>
      <c r="F84" s="7">
        <f t="shared" si="12"/>
        <v>0.8</v>
      </c>
    </row>
    <row r="85" spans="1:6" ht="12.75">
      <c r="A85" s="8">
        <v>50</v>
      </c>
      <c r="B85" s="7">
        <f t="shared" si="12"/>
        <v>5.833333333333334</v>
      </c>
      <c r="C85" s="7">
        <f t="shared" si="12"/>
        <v>3.5000000000000004</v>
      </c>
      <c r="D85" s="7">
        <f t="shared" si="12"/>
        <v>2.1875000000000004</v>
      </c>
      <c r="E85" s="7">
        <f t="shared" si="12"/>
        <v>1.4000000000000001</v>
      </c>
      <c r="F85" s="7">
        <f t="shared" si="12"/>
        <v>1.0000000000000002</v>
      </c>
    </row>
    <row r="86" spans="1:6" ht="12.75">
      <c r="A86" s="8">
        <v>60</v>
      </c>
      <c r="B86" s="7">
        <f t="shared" si="12"/>
        <v>7.000000000000001</v>
      </c>
      <c r="C86" s="7">
        <f t="shared" si="12"/>
        <v>4.2</v>
      </c>
      <c r="D86" s="7">
        <f t="shared" si="12"/>
        <v>2.625</v>
      </c>
      <c r="E86" s="7">
        <f t="shared" si="12"/>
        <v>1.6800000000000002</v>
      </c>
      <c r="F86" s="7">
        <f t="shared" si="12"/>
        <v>1.2000000000000002</v>
      </c>
    </row>
    <row r="87" spans="1:6" ht="12.75">
      <c r="A87" s="9"/>
      <c r="B87" s="10"/>
      <c r="C87" s="10"/>
      <c r="D87" s="10"/>
      <c r="E87" s="10"/>
      <c r="F87" s="10"/>
    </row>
    <row r="88" ht="12.75">
      <c r="A88" s="6" t="s">
        <v>16</v>
      </c>
    </row>
    <row r="89" ht="12.75">
      <c r="A89" s="6" t="s">
        <v>7</v>
      </c>
    </row>
    <row r="90" spans="1:6" ht="12.75">
      <c r="A90" s="8" t="s">
        <v>6</v>
      </c>
      <c r="B90" s="8">
        <v>6</v>
      </c>
      <c r="C90" s="8">
        <v>10</v>
      </c>
      <c r="D90" s="8">
        <v>16</v>
      </c>
      <c r="E90" s="8">
        <v>25</v>
      </c>
      <c r="F90" s="8">
        <v>35</v>
      </c>
    </row>
    <row r="91" spans="1:6" ht="12.75">
      <c r="A91" s="8">
        <v>5</v>
      </c>
      <c r="B91" s="7">
        <f>SUM((0.0175*$A91)/B$13)*80</f>
        <v>1.1666666666666667</v>
      </c>
      <c r="C91" s="7">
        <f>SUM((0.0175*$A91)/C$13)*80</f>
        <v>0.7000000000000001</v>
      </c>
      <c r="D91" s="7">
        <f>SUM((0.0175*$A91)/D$13)*80</f>
        <v>0.43750000000000006</v>
      </c>
      <c r="E91" s="7">
        <f>SUM((0.0175*$A91)/E$13)*80</f>
        <v>0.28</v>
      </c>
      <c r="F91" s="7">
        <f>SUM((0.0175*$A91)/F$13)*80</f>
        <v>0.2</v>
      </c>
    </row>
    <row r="92" spans="1:6" ht="12.75">
      <c r="A92" s="8">
        <v>10</v>
      </c>
      <c r="B92" s="7">
        <f aca="true" t="shared" si="13" ref="B92:F97">SUM((0.0175*$A92)/B$13)*80</f>
        <v>2.3333333333333335</v>
      </c>
      <c r="C92" s="7">
        <f t="shared" si="13"/>
        <v>1.4000000000000001</v>
      </c>
      <c r="D92" s="7">
        <f t="shared" si="13"/>
        <v>0.8750000000000001</v>
      </c>
      <c r="E92" s="7">
        <f t="shared" si="13"/>
        <v>0.56</v>
      </c>
      <c r="F92" s="7">
        <f t="shared" si="13"/>
        <v>0.4</v>
      </c>
    </row>
    <row r="93" spans="1:6" ht="12.75">
      <c r="A93" s="8">
        <v>20</v>
      </c>
      <c r="B93" s="7">
        <f t="shared" si="13"/>
        <v>4.666666666666667</v>
      </c>
      <c r="C93" s="7">
        <f t="shared" si="13"/>
        <v>2.8000000000000003</v>
      </c>
      <c r="D93" s="7">
        <f t="shared" si="13"/>
        <v>1.7500000000000002</v>
      </c>
      <c r="E93" s="7">
        <f t="shared" si="13"/>
        <v>1.12</v>
      </c>
      <c r="F93" s="7">
        <f t="shared" si="13"/>
        <v>0.8</v>
      </c>
    </row>
    <row r="94" spans="1:6" ht="12.75">
      <c r="A94" s="8">
        <v>30</v>
      </c>
      <c r="B94" s="7">
        <f t="shared" si="13"/>
        <v>7.000000000000001</v>
      </c>
      <c r="C94" s="7">
        <f t="shared" si="13"/>
        <v>4.2</v>
      </c>
      <c r="D94" s="7">
        <f t="shared" si="13"/>
        <v>2.625</v>
      </c>
      <c r="E94" s="7">
        <f t="shared" si="13"/>
        <v>1.6800000000000002</v>
      </c>
      <c r="F94" s="7">
        <f t="shared" si="13"/>
        <v>1.2000000000000002</v>
      </c>
    </row>
    <row r="95" spans="1:6" ht="12.75">
      <c r="A95" s="8">
        <v>40</v>
      </c>
      <c r="B95" s="7">
        <f t="shared" si="13"/>
        <v>9.333333333333334</v>
      </c>
      <c r="C95" s="7">
        <f t="shared" si="13"/>
        <v>5.6000000000000005</v>
      </c>
      <c r="D95" s="7">
        <f t="shared" si="13"/>
        <v>3.5000000000000004</v>
      </c>
      <c r="E95" s="7">
        <f t="shared" si="13"/>
        <v>2.24</v>
      </c>
      <c r="F95" s="7">
        <f t="shared" si="13"/>
        <v>1.6</v>
      </c>
    </row>
    <row r="96" spans="1:6" ht="12.75">
      <c r="A96" s="8">
        <v>50</v>
      </c>
      <c r="B96" s="7">
        <f t="shared" si="13"/>
        <v>11.666666666666668</v>
      </c>
      <c r="C96" s="7">
        <f t="shared" si="13"/>
        <v>7.000000000000001</v>
      </c>
      <c r="D96" s="7">
        <f t="shared" si="13"/>
        <v>4.375000000000001</v>
      </c>
      <c r="E96" s="7">
        <f t="shared" si="13"/>
        <v>2.8000000000000003</v>
      </c>
      <c r="F96" s="7">
        <f t="shared" si="13"/>
        <v>2.0000000000000004</v>
      </c>
    </row>
    <row r="97" spans="1:6" ht="12.75">
      <c r="A97" s="8">
        <v>60</v>
      </c>
      <c r="B97" s="7">
        <f t="shared" si="13"/>
        <v>14.000000000000002</v>
      </c>
      <c r="C97" s="7">
        <f t="shared" si="13"/>
        <v>8.4</v>
      </c>
      <c r="D97" s="7">
        <f t="shared" si="13"/>
        <v>5.25</v>
      </c>
      <c r="E97" s="7">
        <f t="shared" si="13"/>
        <v>3.3600000000000003</v>
      </c>
      <c r="F97" s="7">
        <f t="shared" si="13"/>
        <v>2.4000000000000004</v>
      </c>
    </row>
    <row r="99" ht="12.75">
      <c r="A99" s="6" t="s">
        <v>8</v>
      </c>
    </row>
  </sheetData>
  <printOptions/>
  <pageMargins left="0.75" right="0.75" top="1" bottom="1" header="0.5" footer="0.5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Beheerder</cp:lastModifiedBy>
  <cp:lastPrinted>2005-02-19T11:49:08Z</cp:lastPrinted>
  <dcterms:created xsi:type="dcterms:W3CDTF">2004-11-05T16:25:19Z</dcterms:created>
  <dcterms:modified xsi:type="dcterms:W3CDTF">2005-05-17T20:19:04Z</dcterms:modified>
  <cp:category/>
  <cp:version/>
  <cp:contentType/>
  <cp:contentStatus/>
</cp:coreProperties>
</file>